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placeholders" defaultThemeVersion="124226"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Año 2017\Primer Trimestre\Cuadros Excel\"/>
    </mc:Choice>
  </mc:AlternateContent>
  <bookViews>
    <workbookView xWindow="0" yWindow="0" windowWidth="20415" windowHeight="8310" tabRatio="878"/>
  </bookViews>
  <sheets>
    <sheet name="Cuadro 3 RCN" sheetId="32" r:id="rId1"/>
  </sheets>
  <definedNames>
    <definedName name="\d">#REF!</definedName>
    <definedName name="\n">#REF!</definedName>
    <definedName name="_518">#REF!</definedName>
    <definedName name="_617">#REF!</definedName>
    <definedName name="_675">#REF!</definedName>
    <definedName name="_681">#REF!</definedName>
    <definedName name="APU">#REF!</definedName>
    <definedName name="_xlnm.Print_Area" localSheetId="0">'Cuadro 3 RCN'!$A$1:$D$101</definedName>
    <definedName name="_xlnm.Database">#REF!</definedName>
    <definedName name="Database_MI">#REF!</definedName>
    <definedName name="DATES">#REF!</definedName>
    <definedName name="NAMES">#REF!</definedName>
    <definedName name="PORT">#REF!</definedName>
    <definedName name="Print_Area_MI">#REF!</definedName>
    <definedName name="SP">#REF!</definedName>
    <definedName name="_xlnm.Print_Titles" localSheetId="0">'Cuadro 3 RCN'!$1:$9</definedName>
  </definedNames>
  <calcPr calcId="152511"/>
  <fileRecoveryPr autoRecover="0"/>
</workbook>
</file>

<file path=xl/calcChain.xml><?xml version="1.0" encoding="utf-8"?>
<calcChain xmlns="http://schemas.openxmlformats.org/spreadsheetml/2006/main">
  <c r="C91" i="32" l="1"/>
  <c r="B91" i="32"/>
  <c r="D91" i="32" s="1"/>
  <c r="C86" i="32"/>
  <c r="C85" i="32" s="1"/>
  <c r="B86" i="32"/>
  <c r="C82" i="32"/>
  <c r="B82" i="32"/>
  <c r="D82" i="32" s="1"/>
  <c r="C78" i="32"/>
  <c r="B78" i="32"/>
  <c r="C74" i="32"/>
  <c r="B74" i="32"/>
  <c r="C73" i="32"/>
  <c r="C65" i="32"/>
  <c r="B65" i="32"/>
  <c r="C61" i="32"/>
  <c r="C59" i="32" s="1"/>
  <c r="B61" i="32"/>
  <c r="C55" i="32"/>
  <c r="C53" i="32" s="1"/>
  <c r="B55" i="32"/>
  <c r="B53" i="32"/>
  <c r="C40" i="32"/>
  <c r="B40" i="32"/>
  <c r="C28" i="32"/>
  <c r="B28" i="32"/>
  <c r="C21" i="32"/>
  <c r="B21" i="32"/>
  <c r="C15" i="32"/>
  <c r="B15" i="32"/>
  <c r="D15" i="32" s="1"/>
  <c r="D18" i="32"/>
  <c r="D19" i="32"/>
  <c r="D20" i="32"/>
  <c r="D22" i="32"/>
  <c r="D24" i="32"/>
  <c r="D25" i="32"/>
  <c r="D26" i="32"/>
  <c r="D29" i="32"/>
  <c r="D30" i="32"/>
  <c r="D31" i="32"/>
  <c r="D33" i="32"/>
  <c r="D34" i="32"/>
  <c r="D35" i="32"/>
  <c r="D36" i="32"/>
  <c r="D37" i="32"/>
  <c r="D38" i="32"/>
  <c r="D39" i="32"/>
  <c r="D41" i="32"/>
  <c r="D42" i="32"/>
  <c r="D43" i="32"/>
  <c r="D45" i="32"/>
  <c r="D46" i="32"/>
  <c r="D47" i="32"/>
  <c r="D48" i="32"/>
  <c r="D49" i="32"/>
  <c r="D50" i="32"/>
  <c r="D51" i="32"/>
  <c r="D52" i="32"/>
  <c r="D54" i="32"/>
  <c r="D56" i="32"/>
  <c r="D57" i="32"/>
  <c r="D58" i="32"/>
  <c r="D60" i="32"/>
  <c r="D62" i="32"/>
  <c r="D63" i="32"/>
  <c r="D64" i="32"/>
  <c r="D66" i="32"/>
  <c r="D67" i="32"/>
  <c r="D68" i="32"/>
  <c r="D69" i="32"/>
  <c r="D71" i="32"/>
  <c r="D75" i="32"/>
  <c r="D79" i="32"/>
  <c r="D80" i="32"/>
  <c r="D81" i="32"/>
  <c r="D83" i="32"/>
  <c r="D84" i="32"/>
  <c r="D87" i="32"/>
  <c r="D88" i="32"/>
  <c r="D89" i="32"/>
  <c r="D90" i="32"/>
  <c r="D92" i="32"/>
  <c r="D93" i="32"/>
  <c r="D94" i="32"/>
  <c r="D95" i="32"/>
  <c r="D96" i="32"/>
  <c r="D16" i="32"/>
  <c r="B27" i="32" l="1"/>
  <c r="C12" i="32"/>
  <c r="D28" i="32"/>
  <c r="D21" i="32"/>
  <c r="D65" i="32"/>
  <c r="D78" i="32"/>
  <c r="B12" i="32"/>
  <c r="C27" i="32"/>
  <c r="B14" i="32"/>
  <c r="C14" i="32"/>
  <c r="D40" i="32"/>
  <c r="C13" i="32"/>
  <c r="B85" i="32"/>
  <c r="D85" i="32" s="1"/>
  <c r="D86" i="32"/>
  <c r="C72" i="32"/>
  <c r="C70" i="32" s="1"/>
  <c r="B73" i="32"/>
  <c r="D73" i="32" s="1"/>
  <c r="D74" i="32"/>
  <c r="D61" i="32"/>
  <c r="B59" i="32"/>
  <c r="D59" i="32" s="1"/>
  <c r="D55" i="32"/>
  <c r="D53" i="32"/>
  <c r="D12" i="32"/>
  <c r="C11" i="32" l="1"/>
  <c r="C97" i="32" s="1"/>
  <c r="D27" i="32"/>
  <c r="B13" i="32"/>
  <c r="B11" i="32" s="1"/>
  <c r="D13" i="32"/>
  <c r="D14" i="32"/>
  <c r="B72" i="32"/>
  <c r="D11" i="32" l="1"/>
  <c r="D72" i="32"/>
  <c r="B70" i="32"/>
  <c r="D70" i="32" l="1"/>
  <c r="B97" i="32"/>
  <c r="D97" i="32" s="1"/>
</calcChain>
</file>

<file path=xl/sharedStrings.xml><?xml version="1.0" encoding="utf-8"?>
<sst xmlns="http://schemas.openxmlformats.org/spreadsheetml/2006/main" count="120" uniqueCount="77">
  <si>
    <t>Partida</t>
  </si>
  <si>
    <t xml:space="preserve">                4.  Bienes adquiridos en puertos por medios</t>
  </si>
  <si>
    <t>(en millones de balboas)</t>
  </si>
  <si>
    <t>Resumen de los componentes normalizados</t>
  </si>
  <si>
    <t>2017 (E)</t>
  </si>
  <si>
    <t>Primer</t>
  </si>
  <si>
    <t>trimestre</t>
  </si>
  <si>
    <t>-</t>
  </si>
  <si>
    <t>2016 (P)</t>
  </si>
  <si>
    <t xml:space="preserve"> I.   Cuenta corriente</t>
  </si>
  <si>
    <t xml:space="preserve">      Exportación de bienes, servicios y renta</t>
  </si>
  <si>
    <t xml:space="preserve">      Importación de bienes, servicios y renta</t>
  </si>
  <si>
    <t xml:space="preserve">      A.    Bienes (netos)</t>
  </si>
  <si>
    <t xml:space="preserve">                2.  Bienes para transformación</t>
  </si>
  <si>
    <t xml:space="preserve">                3.  Reparaciones de bienes</t>
  </si>
  <si>
    <t xml:space="preserve">                            de transporte</t>
  </si>
  <si>
    <t xml:space="preserve">      B.    Servicios (netos)</t>
  </si>
  <si>
    <t xml:space="preserve">                1.  Transportes</t>
  </si>
  <si>
    <t xml:space="preserve">                2.  Viajes</t>
  </si>
  <si>
    <t xml:space="preserve">                3.  Servicios de comunicaciones</t>
  </si>
  <si>
    <t xml:space="preserve">                4.  Servicios de construcción</t>
  </si>
  <si>
    <t xml:space="preserve">                5.  Servicios de seguros</t>
  </si>
  <si>
    <t xml:space="preserve">                6.  Servicios financieros</t>
  </si>
  <si>
    <t xml:space="preserve">                7.  Servicios de informática y de información</t>
  </si>
  <si>
    <t xml:space="preserve">                8.  Regalías y derechos de licencia</t>
  </si>
  <si>
    <t xml:space="preserve">                9.  Otros servicios empresariales</t>
  </si>
  <si>
    <t xml:space="preserve">              10.  Servicios culturales, personales y recreativos</t>
  </si>
  <si>
    <t xml:space="preserve">      C.    Renta (neta)</t>
  </si>
  <si>
    <t xml:space="preserve">                1.  Remuneración de empleados</t>
  </si>
  <si>
    <t xml:space="preserve">                2.  Renta de la inversión</t>
  </si>
  <si>
    <t xml:space="preserve">                     2.1   Inversión directa</t>
  </si>
  <si>
    <t xml:space="preserve">                     2.2   Inversión de cartera</t>
  </si>
  <si>
    <t xml:space="preserve">                     2.3   Otra inversión</t>
  </si>
  <si>
    <t xml:space="preserve">      D.  Transferencias corrientes (netas)</t>
  </si>
  <si>
    <t xml:space="preserve">               Transferencias corrientes (crédito)</t>
  </si>
  <si>
    <t xml:space="preserve">               Transferencias corrientes (débito)</t>
  </si>
  <si>
    <t xml:space="preserve">                1.  Gobierno general</t>
  </si>
  <si>
    <t xml:space="preserve">                2.  Otros sectores</t>
  </si>
  <si>
    <t xml:space="preserve">       A.  Cuenta de capital</t>
  </si>
  <si>
    <t xml:space="preserve">       B.  Cuenta financiera</t>
  </si>
  <si>
    <t xml:space="preserve">             1.  Inversión directa</t>
  </si>
  <si>
    <t xml:space="preserve">                 1.1  En el extranjero</t>
  </si>
  <si>
    <t xml:space="preserve">                       1.1.1  Acciones y participaciones de capital</t>
  </si>
  <si>
    <t xml:space="preserve">                       1.1.2   Utilidades reinvertidas</t>
  </si>
  <si>
    <t xml:space="preserve">                       1.1.3   Otro capital</t>
  </si>
  <si>
    <t xml:space="preserve">                 1.2  En la economía declarante</t>
  </si>
  <si>
    <t xml:space="preserve">                       1.2.1  Acciones y participaciones de capital</t>
  </si>
  <si>
    <t xml:space="preserve">                       1.2.2   Utilidades reinvertidas</t>
  </si>
  <si>
    <t xml:space="preserve">                       1.2.3   Otro capital</t>
  </si>
  <si>
    <t xml:space="preserve">             2.  Inversión de cartera</t>
  </si>
  <si>
    <t xml:space="preserve">                  2.1   Activos</t>
  </si>
  <si>
    <t xml:space="preserve">                  2.2   Pasivos</t>
  </si>
  <si>
    <t xml:space="preserve">             3.  Otra inversión</t>
  </si>
  <si>
    <t xml:space="preserve">                   3.1  Activos</t>
  </si>
  <si>
    <t xml:space="preserve">                          3.1.1  Créditos comerciales</t>
  </si>
  <si>
    <t xml:space="preserve">                          3.1.2  Préstamos</t>
  </si>
  <si>
    <t xml:space="preserve">                          3.1.3  Moneda y depósitos</t>
  </si>
  <si>
    <t xml:space="preserve">                          3.1.4  Otros activos</t>
  </si>
  <si>
    <t xml:space="preserve">                   3.2  Pasivos</t>
  </si>
  <si>
    <t xml:space="preserve">                          3.2.1  Créditos comerciales</t>
  </si>
  <si>
    <t xml:space="preserve">                          3.2.2  Préstamos</t>
  </si>
  <si>
    <t xml:space="preserve">                          3.2.3  Moneda y depósitos</t>
  </si>
  <si>
    <t xml:space="preserve">                          3.2.4  Otros pasivos</t>
  </si>
  <si>
    <t xml:space="preserve">             4.  Activos de reserva</t>
  </si>
  <si>
    <t xml:space="preserve">                1.  Mercancías generales</t>
  </si>
  <si>
    <t xml:space="preserve">              11.  Servicios del gobierno, n.i.o.p.</t>
  </si>
  <si>
    <t xml:space="preserve"> II.   Cuenta de capital y financiera</t>
  </si>
  <si>
    <t>III.    Errores y omisiones netos</t>
  </si>
  <si>
    <t xml:space="preserve">                Bienes (crédito)</t>
  </si>
  <si>
    <t xml:space="preserve">                Bienes (débito)</t>
  </si>
  <si>
    <t xml:space="preserve">                Servicios (crédito)</t>
  </si>
  <si>
    <t xml:space="preserve">                Servicios (débito)</t>
  </si>
  <si>
    <t xml:space="preserve">                Renta (crédito)</t>
  </si>
  <si>
    <t xml:space="preserve">                Renta (débito)</t>
  </si>
  <si>
    <t xml:space="preserve">Variación porcentual                                                                                                                   </t>
  </si>
  <si>
    <t>DE PANAMÁ, SEGÚN PARTIDA: PRIMER TRIMESTRE 2016-17 CON VARIACIÓN PORCENTUAL</t>
  </si>
  <si>
    <t>Cuadro 10. RESUMEN DE LOS COMPONENTES NORMALIZADOS DE LA BALANZA DE PAGOS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</si>
</sst>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27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MS Sans Serif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u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3"/>
      <color theme="1"/>
      <name val="Arial"/>
      <family val="2"/>
    </font>
    <font>
      <b/>
      <sz val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6" fillId="0" borderId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8" applyNumberFormat="0" applyAlignment="0" applyProtection="0"/>
    <xf numFmtId="0" fontId="15" fillId="8" borderId="9" applyNumberFormat="0" applyAlignment="0" applyProtection="0"/>
    <xf numFmtId="0" fontId="16" fillId="8" borderId="8" applyNumberFormat="0" applyAlignment="0" applyProtection="0"/>
    <xf numFmtId="0" fontId="17" fillId="0" borderId="10" applyNumberFormat="0" applyFill="0" applyAlignment="0" applyProtection="0"/>
    <xf numFmtId="0" fontId="18" fillId="9" borderId="11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3" applyNumberFormat="0" applyFill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1" fillId="0" borderId="0"/>
    <xf numFmtId="0" fontId="23" fillId="10" borderId="12" applyNumberFormat="0" applyFont="0" applyAlignment="0" applyProtection="0"/>
  </cellStyleXfs>
  <cellXfs count="41">
    <xf numFmtId="0" fontId="0" fillId="0" borderId="0" xfId="0"/>
    <xf numFmtId="164" fontId="3" fillId="2" borderId="0" xfId="0" applyNumberFormat="1" applyFont="1" applyFill="1"/>
    <xf numFmtId="164" fontId="3" fillId="2" borderId="0" xfId="0" applyNumberFormat="1" applyFont="1" applyFill="1" applyBorder="1"/>
    <xf numFmtId="164" fontId="3" fillId="2" borderId="0" xfId="0" applyNumberFormat="1" applyFont="1" applyFill="1" applyBorder="1" applyAlignment="1" applyProtection="1">
      <alignment horizontal="left"/>
    </xf>
    <xf numFmtId="164" fontId="4" fillId="3" borderId="2" xfId="0" applyNumberFormat="1" applyFont="1" applyFill="1" applyBorder="1" applyAlignment="1" applyProtection="1">
      <alignment horizontal="right"/>
    </xf>
    <xf numFmtId="164" fontId="3" fillId="2" borderId="15" xfId="0" applyNumberFormat="1" applyFont="1" applyFill="1" applyBorder="1"/>
    <xf numFmtId="164" fontId="3" fillId="2" borderId="15" xfId="0" applyNumberFormat="1" applyFont="1" applyFill="1" applyBorder="1" applyAlignment="1" applyProtection="1">
      <alignment horizontal="left"/>
    </xf>
    <xf numFmtId="164" fontId="3" fillId="2" borderId="15" xfId="0" quotePrefix="1" applyNumberFormat="1" applyFont="1" applyFill="1" applyBorder="1" applyAlignment="1" applyProtection="1">
      <alignment horizontal="left"/>
    </xf>
    <xf numFmtId="164" fontId="3" fillId="2" borderId="2" xfId="0" applyNumberFormat="1" applyFont="1" applyFill="1" applyBorder="1"/>
    <xf numFmtId="164" fontId="3" fillId="3" borderId="2" xfId="0" applyNumberFormat="1" applyFont="1" applyFill="1" applyBorder="1" applyAlignment="1" applyProtection="1">
      <alignment horizontal="right"/>
    </xf>
    <xf numFmtId="164" fontId="7" fillId="3" borderId="2" xfId="0" applyNumberFormat="1" applyFont="1" applyFill="1" applyBorder="1" applyAlignment="1" applyProtection="1">
      <alignment horizontal="right"/>
    </xf>
    <xf numFmtId="164" fontId="3" fillId="2" borderId="14" xfId="0" applyNumberFormat="1" applyFont="1" applyFill="1" applyBorder="1"/>
    <xf numFmtId="164" fontId="3" fillId="2" borderId="15" xfId="0" applyNumberFormat="1" applyFont="1" applyFill="1" applyBorder="1" applyAlignment="1">
      <alignment vertical="center" wrapText="1"/>
    </xf>
    <xf numFmtId="1" fontId="5" fillId="0" borderId="4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24" fillId="0" borderId="0" xfId="0" applyFont="1" applyBorder="1" applyAlignment="1"/>
    <xf numFmtId="164" fontId="26" fillId="3" borderId="2" xfId="0" applyNumberFormat="1" applyFont="1" applyFill="1" applyBorder="1" applyAlignment="1" applyProtection="1">
      <alignment horizontal="right"/>
    </xf>
    <xf numFmtId="164" fontId="26" fillId="2" borderId="15" xfId="0" applyNumberFormat="1" applyFont="1" applyFill="1" applyBorder="1" applyAlignment="1" applyProtection="1">
      <alignment horizontal="left"/>
    </xf>
    <xf numFmtId="164" fontId="3" fillId="2" borderId="4" xfId="0" applyNumberFormat="1" applyFont="1" applyFill="1" applyBorder="1" applyAlignment="1">
      <alignment horizontal="center" vertical="center" wrapText="1"/>
    </xf>
    <xf numFmtId="164" fontId="26" fillId="2" borderId="16" xfId="0" applyNumberFormat="1" applyFont="1" applyFill="1" applyBorder="1" applyAlignment="1" applyProtection="1">
      <alignment horizontal="left"/>
    </xf>
    <xf numFmtId="164" fontId="26" fillId="3" borderId="1" xfId="0" applyNumberFormat="1" applyFont="1" applyFill="1" applyBorder="1" applyAlignment="1" applyProtection="1">
      <alignment horizontal="right"/>
    </xf>
    <xf numFmtId="164" fontId="3" fillId="2" borderId="5" xfId="0" applyNumberFormat="1" applyFont="1" applyFill="1" applyBorder="1"/>
    <xf numFmtId="164" fontId="26" fillId="3" borderId="14" xfId="0" applyNumberFormat="1" applyFont="1" applyFill="1" applyBorder="1" applyAlignment="1" applyProtection="1">
      <alignment horizontal="right"/>
    </xf>
    <xf numFmtId="164" fontId="4" fillId="3" borderId="14" xfId="0" applyNumberFormat="1" applyFont="1" applyFill="1" applyBorder="1" applyAlignment="1" applyProtection="1">
      <alignment horizontal="right"/>
    </xf>
    <xf numFmtId="164" fontId="3" fillId="3" borderId="14" xfId="0" applyNumberFormat="1" applyFont="1" applyFill="1" applyBorder="1" applyAlignment="1" applyProtection="1">
      <alignment horizontal="right"/>
    </xf>
    <xf numFmtId="164" fontId="7" fillId="3" borderId="14" xfId="0" applyNumberFormat="1" applyFont="1" applyFill="1" applyBorder="1" applyAlignment="1" applyProtection="1">
      <alignment horizontal="right"/>
    </xf>
    <xf numFmtId="164" fontId="26" fillId="3" borderId="3" xfId="0" applyNumberFormat="1" applyFont="1" applyFill="1" applyBorder="1" applyAlignment="1" applyProtection="1">
      <alignment horizontal="right"/>
    </xf>
    <xf numFmtId="1" fontId="5" fillId="0" borderId="5" xfId="0" applyNumberFormat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164" fontId="3" fillId="2" borderId="17" xfId="0" applyNumberFormat="1" applyFont="1" applyFill="1" applyBorder="1" applyAlignment="1">
      <alignment horizontal="center" vertical="center"/>
    </xf>
    <xf numFmtId="164" fontId="3" fillId="2" borderId="15" xfId="0" applyNumberFormat="1" applyFont="1" applyFill="1" applyBorder="1" applyAlignment="1">
      <alignment horizontal="center" vertical="center"/>
    </xf>
    <xf numFmtId="164" fontId="3" fillId="2" borderId="16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 applyProtection="1">
      <alignment horizontal="center" vertical="center" wrapText="1"/>
    </xf>
    <xf numFmtId="164" fontId="3" fillId="2" borderId="3" xfId="0" applyNumberFormat="1" applyFont="1" applyFill="1" applyBorder="1" applyAlignment="1" applyProtection="1">
      <alignment horizontal="center" vertical="center" wrapText="1"/>
    </xf>
    <xf numFmtId="164" fontId="3" fillId="2" borderId="5" xfId="0" applyNumberFormat="1" applyFont="1" applyFill="1" applyBorder="1" applyAlignment="1">
      <alignment horizontal="center" vertical="center" wrapText="1"/>
    </xf>
    <xf numFmtId="164" fontId="3" fillId="2" borderId="17" xfId="0" applyNumberFormat="1" applyFont="1" applyFill="1" applyBorder="1" applyAlignment="1">
      <alignment horizontal="center" vertical="center" wrapText="1"/>
    </xf>
    <xf numFmtId="164" fontId="3" fillId="2" borderId="3" xfId="0" applyNumberFormat="1" applyFont="1" applyFill="1" applyBorder="1" applyAlignment="1">
      <alignment horizontal="center" vertical="center" wrapText="1"/>
    </xf>
    <xf numFmtId="164" fontId="3" fillId="2" borderId="16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wrapText="1"/>
    </xf>
  </cellXfs>
  <cellStyles count="43">
    <cellStyle name="20% - Énfasis1" xfId="18" builtinId="30" customBuiltin="1"/>
    <cellStyle name="20% - Énfasis2" xfId="22" builtinId="34" customBuiltin="1"/>
    <cellStyle name="20% - Énfasis3" xfId="26" builtinId="38" customBuiltin="1"/>
    <cellStyle name="20% - Énfasis4" xfId="30" builtinId="42" customBuiltin="1"/>
    <cellStyle name="20% - Énfasis5" xfId="34" builtinId="46" customBuiltin="1"/>
    <cellStyle name="20% - Énfasis6" xfId="38" builtinId="50" customBuiltin="1"/>
    <cellStyle name="40% - Énfasis1" xfId="19" builtinId="31" customBuiltin="1"/>
    <cellStyle name="40% - Énfasis2" xfId="23" builtinId="35" customBuiltin="1"/>
    <cellStyle name="40% - Énfasis3" xfId="27" builtinId="39" customBuiltin="1"/>
    <cellStyle name="40% - Énfasis4" xfId="31" builtinId="43" customBuiltin="1"/>
    <cellStyle name="40% - Énfasis5" xfId="35" builtinId="47" customBuiltin="1"/>
    <cellStyle name="40% - Énfasis6" xfId="39" builtinId="51" customBuiltin="1"/>
    <cellStyle name="60% - Énfasis1" xfId="20" builtinId="32" customBuiltin="1"/>
    <cellStyle name="60% - Énfasis2" xfId="24" builtinId="36" customBuiltin="1"/>
    <cellStyle name="60% - Énfasis3" xfId="28" builtinId="40" customBuiltin="1"/>
    <cellStyle name="60% - Énfasis4" xfId="32" builtinId="44" customBuiltin="1"/>
    <cellStyle name="60% - Énfasis5" xfId="36" builtinId="48" customBuiltin="1"/>
    <cellStyle name="60% - Énfasis6" xfId="40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5" builtinId="19" customBuiltin="1"/>
    <cellStyle name="Énfasis1" xfId="17" builtinId="29" customBuiltin="1"/>
    <cellStyle name="Énfasis2" xfId="21" builtinId="33" customBuiltin="1"/>
    <cellStyle name="Énfasis3" xfId="25" builtinId="37" customBuiltin="1"/>
    <cellStyle name="Énfasis4" xfId="29" builtinId="41" customBuiltin="1"/>
    <cellStyle name="Énfasis5" xfId="33" builtinId="45" customBuiltin="1"/>
    <cellStyle name="Énfasis6" xfId="37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rmal 2" xfId="41"/>
    <cellStyle name="Normal 3" xfId="1"/>
    <cellStyle name="Notas 2" xfId="42"/>
    <cellStyle name="Salida" xfId="10" builtinId="21" customBuiltin="1"/>
    <cellStyle name="Texto de advertencia" xfId="14" builtinId="11" customBuiltin="1"/>
    <cellStyle name="Texto explicativo" xfId="15" builtinId="53" customBuiltin="1"/>
    <cellStyle name="Título" xfId="2" builtinId="15" customBuiltin="1"/>
    <cellStyle name="Título 2" xfId="3" builtinId="17" customBuiltin="1"/>
    <cellStyle name="Título 3" xfId="4" builtinId="18" customBuiltin="1"/>
    <cellStyle name="Total" xfId="16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1"/>
  <sheetViews>
    <sheetView showGridLines="0" showZeros="0" tabSelected="1" zoomScaleNormal="100" zoomScaleSheetLayoutView="90" workbookViewId="0">
      <pane ySplit="11" topLeftCell="A12" activePane="bottomLeft" state="frozen"/>
      <selection pane="bottomLeft" activeCell="A2" sqref="A2:D2"/>
    </sheetView>
  </sheetViews>
  <sheetFormatPr baseColWidth="10" defaultRowHeight="11.45" customHeight="1" x14ac:dyDescent="0.2"/>
  <cols>
    <col min="1" max="1" width="54.140625" style="2" customWidth="1"/>
    <col min="2" max="4" width="20.7109375" style="1" customWidth="1"/>
    <col min="5" max="16384" width="11.42578125" style="1"/>
  </cols>
  <sheetData>
    <row r="1" spans="1:4" ht="12.75" customHeight="1" x14ac:dyDescent="0.2">
      <c r="A1" s="16"/>
      <c r="B1" s="16"/>
      <c r="C1" s="16"/>
      <c r="D1" s="16"/>
    </row>
    <row r="2" spans="1:4" ht="15.75" customHeight="1" x14ac:dyDescent="0.25">
      <c r="A2" s="39" t="s">
        <v>76</v>
      </c>
      <c r="B2" s="39"/>
      <c r="C2" s="39"/>
      <c r="D2" s="39"/>
    </row>
    <row r="3" spans="1:4" ht="15.75" customHeight="1" x14ac:dyDescent="0.25">
      <c r="A3" s="40" t="s">
        <v>75</v>
      </c>
      <c r="B3" s="40"/>
      <c r="C3" s="40"/>
      <c r="D3" s="40"/>
    </row>
    <row r="4" spans="1:4" ht="12.75" customHeight="1" x14ac:dyDescent="0.2">
      <c r="A4" s="16"/>
      <c r="B4" s="16"/>
      <c r="C4" s="16"/>
      <c r="D4" s="16"/>
    </row>
    <row r="5" spans="1:4" ht="12.75" customHeight="1" x14ac:dyDescent="0.2">
      <c r="A5" s="30" t="s">
        <v>0</v>
      </c>
      <c r="B5" s="35" t="s">
        <v>3</v>
      </c>
      <c r="C5" s="36"/>
      <c r="D5" s="33" t="s">
        <v>74</v>
      </c>
    </row>
    <row r="6" spans="1:4" ht="12.75" customHeight="1" x14ac:dyDescent="0.2">
      <c r="A6" s="31"/>
      <c r="B6" s="37" t="s">
        <v>2</v>
      </c>
      <c r="C6" s="38"/>
      <c r="D6" s="34"/>
    </row>
    <row r="7" spans="1:4" ht="12.75" customHeight="1" x14ac:dyDescent="0.2">
      <c r="A7" s="31"/>
      <c r="B7" s="19" t="s">
        <v>8</v>
      </c>
      <c r="C7" s="13" t="s">
        <v>4</v>
      </c>
      <c r="D7" s="13" t="s">
        <v>4</v>
      </c>
    </row>
    <row r="8" spans="1:4" ht="12.75" customHeight="1" x14ac:dyDescent="0.2">
      <c r="A8" s="31"/>
      <c r="B8" s="14" t="s">
        <v>5</v>
      </c>
      <c r="C8" s="14" t="s">
        <v>5</v>
      </c>
      <c r="D8" s="28" t="s">
        <v>5</v>
      </c>
    </row>
    <row r="9" spans="1:4" ht="15" customHeight="1" x14ac:dyDescent="0.2">
      <c r="A9" s="32"/>
      <c r="B9" s="15" t="s">
        <v>6</v>
      </c>
      <c r="C9" s="15" t="s">
        <v>6</v>
      </c>
      <c r="D9" s="29" t="s">
        <v>6</v>
      </c>
    </row>
    <row r="10" spans="1:4" ht="12.75" customHeight="1" x14ac:dyDescent="0.2">
      <c r="A10" s="12"/>
      <c r="B10" s="8"/>
      <c r="C10" s="11"/>
      <c r="D10" s="22"/>
    </row>
    <row r="11" spans="1:4" ht="14.25" customHeight="1" x14ac:dyDescent="0.25">
      <c r="A11" s="18" t="s">
        <v>9</v>
      </c>
      <c r="B11" s="17">
        <f>B12+B13+B65</f>
        <v>-668.0999999999998</v>
      </c>
      <c r="C11" s="17">
        <f>C12+C13+C65</f>
        <v>-379.09999999999962</v>
      </c>
      <c r="D11" s="23">
        <f>IF(B11=0,0,+C11/B11*100-100)</f>
        <v>-43.256997455470781</v>
      </c>
    </row>
    <row r="12" spans="1:4" ht="12.75" customHeight="1" x14ac:dyDescent="0.2">
      <c r="A12" s="6" t="s">
        <v>10</v>
      </c>
      <c r="B12" s="4">
        <f>B15+B28+B53</f>
        <v>6754.7</v>
      </c>
      <c r="C12" s="4">
        <f>C15+C28+C53</f>
        <v>7777.4000000000005</v>
      </c>
      <c r="D12" s="24">
        <f t="shared" ref="D12:D75" si="0">IF(B12=0,0,+C12/B12*100-100)</f>
        <v>15.140568789139436</v>
      </c>
    </row>
    <row r="13" spans="1:4" ht="12.75" customHeight="1" x14ac:dyDescent="0.2">
      <c r="A13" s="6" t="s">
        <v>11</v>
      </c>
      <c r="B13" s="4">
        <f>B21+B40+B59</f>
        <v>-7394.4</v>
      </c>
      <c r="C13" s="4">
        <f>C21+C40+C59</f>
        <v>-8138.8</v>
      </c>
      <c r="D13" s="24">
        <f t="shared" si="0"/>
        <v>10.067077788596791</v>
      </c>
    </row>
    <row r="14" spans="1:4" ht="12.75" customHeight="1" x14ac:dyDescent="0.2">
      <c r="A14" s="6" t="s">
        <v>12</v>
      </c>
      <c r="B14" s="4">
        <f>B15+B21</f>
        <v>-2153.2999999999993</v>
      </c>
      <c r="C14" s="4">
        <f>C15+C21</f>
        <v>-2020.2999999999997</v>
      </c>
      <c r="D14" s="24">
        <f t="shared" si="0"/>
        <v>-6.1765662007151576</v>
      </c>
    </row>
    <row r="15" spans="1:4" ht="12.75" customHeight="1" x14ac:dyDescent="0.2">
      <c r="A15" s="6" t="s">
        <v>68</v>
      </c>
      <c r="B15" s="4">
        <f>SUM(B16:B20)</f>
        <v>2407.3999999999996</v>
      </c>
      <c r="C15" s="4">
        <f>SUM(C16:C20)</f>
        <v>3063.2000000000003</v>
      </c>
      <c r="D15" s="24">
        <f t="shared" si="0"/>
        <v>27.241006895405874</v>
      </c>
    </row>
    <row r="16" spans="1:4" ht="12.75" customHeight="1" x14ac:dyDescent="0.2">
      <c r="A16" s="6" t="s">
        <v>64</v>
      </c>
      <c r="B16" s="9">
        <v>2161.7999999999997</v>
      </c>
      <c r="C16" s="9">
        <v>2555.2000000000003</v>
      </c>
      <c r="D16" s="25">
        <f t="shared" si="0"/>
        <v>18.197798131187</v>
      </c>
    </row>
    <row r="17" spans="1:4" ht="12.75" customHeight="1" x14ac:dyDescent="0.2">
      <c r="A17" s="6" t="s">
        <v>13</v>
      </c>
      <c r="B17" s="9" t="s">
        <v>7</v>
      </c>
      <c r="C17" s="9" t="s">
        <v>7</v>
      </c>
      <c r="D17" s="25" t="s">
        <v>7</v>
      </c>
    </row>
    <row r="18" spans="1:4" ht="12.75" customHeight="1" x14ac:dyDescent="0.2">
      <c r="A18" s="6" t="s">
        <v>14</v>
      </c>
      <c r="B18" s="9">
        <v>3.7</v>
      </c>
      <c r="C18" s="9">
        <v>3.9</v>
      </c>
      <c r="D18" s="25">
        <f t="shared" si="0"/>
        <v>5.4054054054053893</v>
      </c>
    </row>
    <row r="19" spans="1:4" ht="12.75" customHeight="1" x14ac:dyDescent="0.2">
      <c r="A19" s="6" t="s">
        <v>1</v>
      </c>
      <c r="B19" s="9"/>
      <c r="C19" s="9"/>
      <c r="D19" s="25">
        <f t="shared" si="0"/>
        <v>0</v>
      </c>
    </row>
    <row r="20" spans="1:4" ht="12.75" customHeight="1" x14ac:dyDescent="0.2">
      <c r="A20" s="5" t="s">
        <v>15</v>
      </c>
      <c r="B20" s="9">
        <v>241.9</v>
      </c>
      <c r="C20" s="9">
        <v>504.09999999999997</v>
      </c>
      <c r="D20" s="25">
        <f t="shared" si="0"/>
        <v>108.39189747829678</v>
      </c>
    </row>
    <row r="21" spans="1:4" ht="12.75" customHeight="1" x14ac:dyDescent="0.2">
      <c r="A21" s="6" t="s">
        <v>69</v>
      </c>
      <c r="B21" s="4">
        <f>SUM(B22:B26)</f>
        <v>-4560.6999999999989</v>
      </c>
      <c r="C21" s="4">
        <f>SUM(C22:C26)</f>
        <v>-5083.5</v>
      </c>
      <c r="D21" s="24">
        <f t="shared" si="0"/>
        <v>11.463152586225831</v>
      </c>
    </row>
    <row r="22" spans="1:4" ht="12.75" customHeight="1" x14ac:dyDescent="0.2">
      <c r="A22" s="6" t="s">
        <v>64</v>
      </c>
      <c r="B22" s="9">
        <v>-4222.9999999999991</v>
      </c>
      <c r="C22" s="9">
        <v>-4478.8999999999996</v>
      </c>
      <c r="D22" s="25">
        <f t="shared" si="0"/>
        <v>6.0596732180914188</v>
      </c>
    </row>
    <row r="23" spans="1:4" ht="12.75" customHeight="1" x14ac:dyDescent="0.2">
      <c r="A23" s="6" t="s">
        <v>13</v>
      </c>
      <c r="B23" s="9" t="s">
        <v>7</v>
      </c>
      <c r="C23" s="9" t="s">
        <v>7</v>
      </c>
      <c r="D23" s="25" t="s">
        <v>7</v>
      </c>
    </row>
    <row r="24" spans="1:4" ht="12.75" customHeight="1" x14ac:dyDescent="0.2">
      <c r="A24" s="6" t="s">
        <v>14</v>
      </c>
      <c r="B24" s="9">
        <v>-1.4</v>
      </c>
      <c r="C24" s="9">
        <v>-1.1000000000000001</v>
      </c>
      <c r="D24" s="25">
        <f t="shared" si="0"/>
        <v>-21.428571428571416</v>
      </c>
    </row>
    <row r="25" spans="1:4" ht="12.75" customHeight="1" x14ac:dyDescent="0.2">
      <c r="A25" s="6" t="s">
        <v>1</v>
      </c>
      <c r="B25" s="9"/>
      <c r="C25" s="9"/>
      <c r="D25" s="25">
        <f t="shared" si="0"/>
        <v>0</v>
      </c>
    </row>
    <row r="26" spans="1:4" ht="12.75" customHeight="1" x14ac:dyDescent="0.2">
      <c r="A26" s="5" t="s">
        <v>15</v>
      </c>
      <c r="B26" s="9">
        <v>-336.3</v>
      </c>
      <c r="C26" s="9">
        <v>-603.5</v>
      </c>
      <c r="D26" s="25">
        <f t="shared" si="0"/>
        <v>79.452869461790073</v>
      </c>
    </row>
    <row r="27" spans="1:4" ht="12.75" customHeight="1" x14ac:dyDescent="0.2">
      <c r="A27" s="6" t="s">
        <v>16</v>
      </c>
      <c r="B27" s="4">
        <f>B28+B40</f>
        <v>2616.8999999999996</v>
      </c>
      <c r="C27" s="4">
        <f>C28+C40</f>
        <v>2819.8000000000006</v>
      </c>
      <c r="D27" s="24">
        <f t="shared" si="0"/>
        <v>7.7534487370553222</v>
      </c>
    </row>
    <row r="28" spans="1:4" ht="12.75" customHeight="1" x14ac:dyDescent="0.2">
      <c r="A28" s="6" t="s">
        <v>70</v>
      </c>
      <c r="B28" s="4">
        <f>SUM(B29:B39)</f>
        <v>3690.9999999999995</v>
      </c>
      <c r="C28" s="4">
        <f>SUM(C29:C39)</f>
        <v>4041.4000000000005</v>
      </c>
      <c r="D28" s="24">
        <f t="shared" si="0"/>
        <v>9.4933622324573577</v>
      </c>
    </row>
    <row r="29" spans="1:4" ht="12.75" customHeight="1" x14ac:dyDescent="0.2">
      <c r="A29" s="6" t="s">
        <v>17</v>
      </c>
      <c r="B29" s="9">
        <v>1361.8</v>
      </c>
      <c r="C29" s="9">
        <v>1573.3</v>
      </c>
      <c r="D29" s="25">
        <f t="shared" si="0"/>
        <v>15.530914965486858</v>
      </c>
    </row>
    <row r="30" spans="1:4" ht="12.75" customHeight="1" x14ac:dyDescent="0.2">
      <c r="A30" s="6" t="s">
        <v>18</v>
      </c>
      <c r="B30" s="9">
        <v>1264.8999999999999</v>
      </c>
      <c r="C30" s="9">
        <v>1338.1000000000001</v>
      </c>
      <c r="D30" s="25">
        <f t="shared" si="0"/>
        <v>5.78701873665905</v>
      </c>
    </row>
    <row r="31" spans="1:4" ht="12.75" customHeight="1" x14ac:dyDescent="0.2">
      <c r="A31" s="6" t="s">
        <v>19</v>
      </c>
      <c r="B31" s="9">
        <v>83.8</v>
      </c>
      <c r="C31" s="9">
        <v>84.899999999999991</v>
      </c>
      <c r="D31" s="25">
        <f t="shared" si="0"/>
        <v>1.3126491646777936</v>
      </c>
    </row>
    <row r="32" spans="1:4" ht="12.75" customHeight="1" x14ac:dyDescent="0.2">
      <c r="A32" s="6" t="s">
        <v>20</v>
      </c>
      <c r="B32" s="9" t="s">
        <v>7</v>
      </c>
      <c r="C32" s="9" t="s">
        <v>7</v>
      </c>
      <c r="D32" s="25" t="s">
        <v>7</v>
      </c>
    </row>
    <row r="33" spans="1:4" ht="12.75" customHeight="1" x14ac:dyDescent="0.2">
      <c r="A33" s="6" t="s">
        <v>21</v>
      </c>
      <c r="B33" s="9">
        <v>17.7</v>
      </c>
      <c r="C33" s="9">
        <v>17.399999999999999</v>
      </c>
      <c r="D33" s="25">
        <f t="shared" si="0"/>
        <v>-1.6949152542373014</v>
      </c>
    </row>
    <row r="34" spans="1:4" ht="12.75" customHeight="1" x14ac:dyDescent="0.2">
      <c r="A34" s="6" t="s">
        <v>22</v>
      </c>
      <c r="B34" s="9">
        <v>111.7</v>
      </c>
      <c r="C34" s="9">
        <v>114.80000000000001</v>
      </c>
      <c r="D34" s="25">
        <f t="shared" si="0"/>
        <v>2.7752909579230192</v>
      </c>
    </row>
    <row r="35" spans="1:4" ht="12.75" customHeight="1" x14ac:dyDescent="0.2">
      <c r="A35" s="6" t="s">
        <v>23</v>
      </c>
      <c r="B35" s="9">
        <v>14.2</v>
      </c>
      <c r="C35" s="9">
        <v>16.7</v>
      </c>
      <c r="D35" s="25">
        <f t="shared" si="0"/>
        <v>17.605633802816897</v>
      </c>
    </row>
    <row r="36" spans="1:4" ht="12.75" customHeight="1" x14ac:dyDescent="0.2">
      <c r="A36" s="6" t="s">
        <v>24</v>
      </c>
      <c r="B36" s="9">
        <v>0.89999999999999991</v>
      </c>
      <c r="C36" s="9">
        <v>0.89999999999999991</v>
      </c>
      <c r="D36" s="25">
        <f t="shared" si="0"/>
        <v>0</v>
      </c>
    </row>
    <row r="37" spans="1:4" ht="12.75" customHeight="1" x14ac:dyDescent="0.2">
      <c r="A37" s="6" t="s">
        <v>25</v>
      </c>
      <c r="B37" s="9">
        <v>790.3</v>
      </c>
      <c r="C37" s="9">
        <v>848.90000000000009</v>
      </c>
      <c r="D37" s="25">
        <f t="shared" si="0"/>
        <v>7.4149057320005198</v>
      </c>
    </row>
    <row r="38" spans="1:4" ht="12.75" customHeight="1" x14ac:dyDescent="0.2">
      <c r="A38" s="6" t="s">
        <v>26</v>
      </c>
      <c r="B38" s="9">
        <v>17.399999999999999</v>
      </c>
      <c r="C38" s="9">
        <v>15.6</v>
      </c>
      <c r="D38" s="25">
        <f t="shared" si="0"/>
        <v>-10.34482758620689</v>
      </c>
    </row>
    <row r="39" spans="1:4" ht="12.75" customHeight="1" x14ac:dyDescent="0.2">
      <c r="A39" s="6" t="s">
        <v>65</v>
      </c>
      <c r="B39" s="9">
        <v>28.3</v>
      </c>
      <c r="C39" s="9">
        <v>30.8</v>
      </c>
      <c r="D39" s="25">
        <f t="shared" si="0"/>
        <v>8.8339222614840907</v>
      </c>
    </row>
    <row r="40" spans="1:4" ht="12.75" customHeight="1" x14ac:dyDescent="0.2">
      <c r="A40" s="6" t="s">
        <v>71</v>
      </c>
      <c r="B40" s="4">
        <f>SUM(B41:B51)</f>
        <v>-1074.0999999999999</v>
      </c>
      <c r="C40" s="4">
        <f>SUM(C41:C51)</f>
        <v>-1221.5999999999999</v>
      </c>
      <c r="D40" s="24">
        <f t="shared" si="0"/>
        <v>13.732427148310222</v>
      </c>
    </row>
    <row r="41" spans="1:4" ht="12.75" customHeight="1" x14ac:dyDescent="0.2">
      <c r="A41" s="6" t="s">
        <v>17</v>
      </c>
      <c r="B41" s="9">
        <v>-426.9</v>
      </c>
      <c r="C41" s="9">
        <v>-471.30000000000007</v>
      </c>
      <c r="D41" s="25">
        <f t="shared" si="0"/>
        <v>10.400562192550964</v>
      </c>
    </row>
    <row r="42" spans="1:4" ht="12.75" customHeight="1" x14ac:dyDescent="0.2">
      <c r="A42" s="6" t="s">
        <v>18</v>
      </c>
      <c r="B42" s="9">
        <v>-264.79999999999995</v>
      </c>
      <c r="C42" s="9">
        <v>-323.29999999999995</v>
      </c>
      <c r="D42" s="25">
        <f t="shared" si="0"/>
        <v>22.092145015105743</v>
      </c>
    </row>
    <row r="43" spans="1:4" ht="12.75" customHeight="1" x14ac:dyDescent="0.2">
      <c r="A43" s="6" t="s">
        <v>19</v>
      </c>
      <c r="B43" s="9">
        <v>-6.4</v>
      </c>
      <c r="C43" s="9">
        <v>-6.6</v>
      </c>
      <c r="D43" s="25">
        <f t="shared" si="0"/>
        <v>3.1249999999999716</v>
      </c>
    </row>
    <row r="44" spans="1:4" ht="12.75" customHeight="1" x14ac:dyDescent="0.2">
      <c r="A44" s="6" t="s">
        <v>20</v>
      </c>
      <c r="B44" s="9" t="s">
        <v>7</v>
      </c>
      <c r="C44" s="9" t="s">
        <v>7</v>
      </c>
      <c r="D44" s="25" t="s">
        <v>7</v>
      </c>
    </row>
    <row r="45" spans="1:4" ht="12.75" customHeight="1" x14ac:dyDescent="0.2">
      <c r="A45" s="6" t="s">
        <v>21</v>
      </c>
      <c r="B45" s="9">
        <v>-22.500000000000004</v>
      </c>
      <c r="C45" s="9">
        <v>-25.5</v>
      </c>
      <c r="D45" s="25">
        <f t="shared" si="0"/>
        <v>13.333333333333314</v>
      </c>
    </row>
    <row r="46" spans="1:4" ht="12.75" customHeight="1" x14ac:dyDescent="0.2">
      <c r="A46" s="6" t="s">
        <v>22</v>
      </c>
      <c r="B46" s="9">
        <v>-116.39999999999999</v>
      </c>
      <c r="C46" s="9">
        <v>-115.89999999999999</v>
      </c>
      <c r="D46" s="25">
        <f t="shared" si="0"/>
        <v>-0.42955326460480592</v>
      </c>
    </row>
    <row r="47" spans="1:4" ht="12.75" customHeight="1" x14ac:dyDescent="0.2">
      <c r="A47" s="6" t="s">
        <v>23</v>
      </c>
      <c r="B47" s="9">
        <v>-19.8</v>
      </c>
      <c r="C47" s="9">
        <v>-22.9</v>
      </c>
      <c r="D47" s="25">
        <f t="shared" si="0"/>
        <v>15.656565656565633</v>
      </c>
    </row>
    <row r="48" spans="1:4" ht="12.75" customHeight="1" x14ac:dyDescent="0.2">
      <c r="A48" s="6" t="s">
        <v>24</v>
      </c>
      <c r="B48" s="9">
        <v>-12.1</v>
      </c>
      <c r="C48" s="9">
        <v>-11.1</v>
      </c>
      <c r="D48" s="25">
        <f t="shared" si="0"/>
        <v>-8.2644628099173616</v>
      </c>
    </row>
    <row r="49" spans="1:4" ht="12.75" customHeight="1" x14ac:dyDescent="0.2">
      <c r="A49" s="6" t="s">
        <v>25</v>
      </c>
      <c r="B49" s="9">
        <v>-174.7</v>
      </c>
      <c r="C49" s="9">
        <v>-216.2</v>
      </c>
      <c r="D49" s="25">
        <f t="shared" si="0"/>
        <v>23.755008586147682</v>
      </c>
    </row>
    <row r="50" spans="1:4" ht="12.75" customHeight="1" x14ac:dyDescent="0.2">
      <c r="A50" s="6" t="s">
        <v>26</v>
      </c>
      <c r="B50" s="9">
        <v>-8.1999999999999993</v>
      </c>
      <c r="C50" s="9">
        <v>-7.1</v>
      </c>
      <c r="D50" s="25">
        <f t="shared" si="0"/>
        <v>-13.41463414634147</v>
      </c>
    </row>
    <row r="51" spans="1:4" ht="12.75" customHeight="1" x14ac:dyDescent="0.2">
      <c r="A51" s="6" t="s">
        <v>65</v>
      </c>
      <c r="B51" s="9">
        <v>-22.3</v>
      </c>
      <c r="C51" s="9">
        <v>-21.7</v>
      </c>
      <c r="D51" s="25">
        <f t="shared" si="0"/>
        <v>-2.6905829596412616</v>
      </c>
    </row>
    <row r="52" spans="1:4" ht="12.75" customHeight="1" x14ac:dyDescent="0.2">
      <c r="A52" s="6" t="s">
        <v>27</v>
      </c>
      <c r="B52" s="4">
        <v>-1103.3</v>
      </c>
      <c r="C52" s="4">
        <v>-1160.8999999999999</v>
      </c>
      <c r="D52" s="24">
        <f t="shared" si="0"/>
        <v>5.2207015317683272</v>
      </c>
    </row>
    <row r="53" spans="1:4" ht="12.75" customHeight="1" x14ac:dyDescent="0.2">
      <c r="A53" s="6" t="s">
        <v>72</v>
      </c>
      <c r="B53" s="4">
        <f>SUM(B54:B55)</f>
        <v>656.3</v>
      </c>
      <c r="C53" s="4">
        <f>SUM(C54:C55)</f>
        <v>672.8</v>
      </c>
      <c r="D53" s="24">
        <f t="shared" si="0"/>
        <v>2.5140941642541463</v>
      </c>
    </row>
    <row r="54" spans="1:4" ht="12.75" customHeight="1" x14ac:dyDescent="0.2">
      <c r="A54" s="6" t="s">
        <v>28</v>
      </c>
      <c r="B54" s="9">
        <v>38.900000000000006</v>
      </c>
      <c r="C54" s="9">
        <v>35.299999999999997</v>
      </c>
      <c r="D54" s="25">
        <f t="shared" si="0"/>
        <v>-9.254498714652982</v>
      </c>
    </row>
    <row r="55" spans="1:4" ht="12.75" customHeight="1" x14ac:dyDescent="0.2">
      <c r="A55" s="6" t="s">
        <v>29</v>
      </c>
      <c r="B55" s="9">
        <f>SUM(B56:B58)</f>
        <v>617.4</v>
      </c>
      <c r="C55" s="9">
        <f>SUM(C56:C58)</f>
        <v>637.5</v>
      </c>
      <c r="D55" s="25">
        <f t="shared" si="0"/>
        <v>3.2555879494654931</v>
      </c>
    </row>
    <row r="56" spans="1:4" ht="12.75" customHeight="1" x14ac:dyDescent="0.2">
      <c r="A56" s="6" t="s">
        <v>30</v>
      </c>
      <c r="B56" s="9">
        <v>165.39999999999998</v>
      </c>
      <c r="C56" s="9">
        <v>189.1</v>
      </c>
      <c r="D56" s="25">
        <f t="shared" si="0"/>
        <v>14.328899637243069</v>
      </c>
    </row>
    <row r="57" spans="1:4" ht="12.75" customHeight="1" x14ac:dyDescent="0.2">
      <c r="A57" s="6" t="s">
        <v>31</v>
      </c>
      <c r="B57" s="9">
        <v>86.7</v>
      </c>
      <c r="C57" s="9">
        <v>64.5</v>
      </c>
      <c r="D57" s="25">
        <f t="shared" si="0"/>
        <v>-25.605536332179938</v>
      </c>
    </row>
    <row r="58" spans="1:4" ht="12.75" customHeight="1" x14ac:dyDescent="0.2">
      <c r="A58" s="6" t="s">
        <v>32</v>
      </c>
      <c r="B58" s="9">
        <v>365.3</v>
      </c>
      <c r="C58" s="9">
        <v>383.9</v>
      </c>
      <c r="D58" s="25">
        <f t="shared" si="0"/>
        <v>5.0917054475773398</v>
      </c>
    </row>
    <row r="59" spans="1:4" ht="12.75" customHeight="1" x14ac:dyDescent="0.2">
      <c r="A59" s="6" t="s">
        <v>73</v>
      </c>
      <c r="B59" s="4">
        <f>SUM(B60:B61)</f>
        <v>-1759.6</v>
      </c>
      <c r="C59" s="4">
        <f>SUM(C60:C61)</f>
        <v>-1833.6999999999998</v>
      </c>
      <c r="D59" s="24">
        <f t="shared" si="0"/>
        <v>4.2111843600818304</v>
      </c>
    </row>
    <row r="60" spans="1:4" ht="12.75" customHeight="1" x14ac:dyDescent="0.2">
      <c r="A60" s="6" t="s">
        <v>28</v>
      </c>
      <c r="B60" s="9">
        <v>-1</v>
      </c>
      <c r="C60" s="9">
        <v>-0.3</v>
      </c>
      <c r="D60" s="25">
        <f t="shared" si="0"/>
        <v>-70</v>
      </c>
    </row>
    <row r="61" spans="1:4" ht="12.75" customHeight="1" x14ac:dyDescent="0.2">
      <c r="A61" s="6" t="s">
        <v>29</v>
      </c>
      <c r="B61" s="9">
        <f>SUM(B62:B64)</f>
        <v>-1758.6</v>
      </c>
      <c r="C61" s="9">
        <f>SUM(C62:C64)</f>
        <v>-1833.3999999999999</v>
      </c>
      <c r="D61" s="25">
        <f t="shared" si="0"/>
        <v>4.2533833731377229</v>
      </c>
    </row>
    <row r="62" spans="1:4" ht="13.5" customHeight="1" x14ac:dyDescent="0.2">
      <c r="A62" s="6" t="s">
        <v>30</v>
      </c>
      <c r="B62" s="9">
        <v>-1127</v>
      </c>
      <c r="C62" s="9">
        <v>-1163.0999999999999</v>
      </c>
      <c r="D62" s="25">
        <f t="shared" si="0"/>
        <v>3.2031943212067233</v>
      </c>
    </row>
    <row r="63" spans="1:4" ht="12.75" customHeight="1" x14ac:dyDescent="0.2">
      <c r="A63" s="6" t="s">
        <v>31</v>
      </c>
      <c r="B63" s="9">
        <v>-307.3</v>
      </c>
      <c r="C63" s="9">
        <v>-326.3</v>
      </c>
      <c r="D63" s="25">
        <f t="shared" si="0"/>
        <v>6.1828831760494722</v>
      </c>
    </row>
    <row r="64" spans="1:4" ht="12.75" customHeight="1" x14ac:dyDescent="0.2">
      <c r="A64" s="6" t="s">
        <v>32</v>
      </c>
      <c r="B64" s="9">
        <v>-324.29999999999995</v>
      </c>
      <c r="C64" s="9">
        <v>-344</v>
      </c>
      <c r="D64" s="25">
        <f t="shared" si="0"/>
        <v>6.0746222633364368</v>
      </c>
    </row>
    <row r="65" spans="1:4" ht="11.25" customHeight="1" x14ac:dyDescent="0.2">
      <c r="A65" s="6" t="s">
        <v>33</v>
      </c>
      <c r="B65" s="4">
        <f>SUM(B66:B67)</f>
        <v>-28.399999999999977</v>
      </c>
      <c r="C65" s="4">
        <f>SUM(C66:C67)</f>
        <v>-17.699999999999989</v>
      </c>
      <c r="D65" s="24">
        <f t="shared" si="0"/>
        <v>-37.676056338028161</v>
      </c>
    </row>
    <row r="66" spans="1:4" ht="12.75" customHeight="1" x14ac:dyDescent="0.2">
      <c r="A66" s="6" t="s">
        <v>34</v>
      </c>
      <c r="B66" s="9">
        <v>189.3</v>
      </c>
      <c r="C66" s="9">
        <v>190.8</v>
      </c>
      <c r="D66" s="25">
        <f t="shared" si="0"/>
        <v>0.79239302694136882</v>
      </c>
    </row>
    <row r="67" spans="1:4" ht="12.75" customHeight="1" x14ac:dyDescent="0.2">
      <c r="A67" s="6" t="s">
        <v>35</v>
      </c>
      <c r="B67" s="9">
        <v>-217.7</v>
      </c>
      <c r="C67" s="9">
        <v>-208.5</v>
      </c>
      <c r="D67" s="25">
        <f t="shared" si="0"/>
        <v>-4.2259990813045363</v>
      </c>
    </row>
    <row r="68" spans="1:4" ht="12.75" customHeight="1" x14ac:dyDescent="0.2">
      <c r="A68" s="6" t="s">
        <v>36</v>
      </c>
      <c r="B68" s="9">
        <v>47.199999999999996</v>
      </c>
      <c r="C68" s="9">
        <v>44.5</v>
      </c>
      <c r="D68" s="25">
        <f t="shared" si="0"/>
        <v>-5.7203389830508371</v>
      </c>
    </row>
    <row r="69" spans="1:4" ht="12.75" customHeight="1" x14ac:dyDescent="0.2">
      <c r="A69" s="6" t="s">
        <v>37</v>
      </c>
      <c r="B69" s="9">
        <v>-75.599999999999994</v>
      </c>
      <c r="C69" s="9">
        <v>-62.199999999999989</v>
      </c>
      <c r="D69" s="25">
        <f t="shared" si="0"/>
        <v>-17.724867724867735</v>
      </c>
    </row>
    <row r="70" spans="1:4" ht="14.25" customHeight="1" x14ac:dyDescent="0.25">
      <c r="A70" s="18" t="s">
        <v>66</v>
      </c>
      <c r="B70" s="17">
        <f>B71+B72</f>
        <v>999.8000000000003</v>
      </c>
      <c r="C70" s="17">
        <f>C71+C72</f>
        <v>759.29999999999984</v>
      </c>
      <c r="D70" s="23">
        <f t="shared" si="0"/>
        <v>-24.054810962192477</v>
      </c>
    </row>
    <row r="71" spans="1:4" ht="12.75" customHeight="1" x14ac:dyDescent="0.2">
      <c r="A71" s="6" t="s">
        <v>38</v>
      </c>
      <c r="B71" s="4">
        <v>6</v>
      </c>
      <c r="C71" s="4">
        <v>6</v>
      </c>
      <c r="D71" s="24">
        <f t="shared" si="0"/>
        <v>0</v>
      </c>
    </row>
    <row r="72" spans="1:4" ht="12.75" customHeight="1" x14ac:dyDescent="0.2">
      <c r="A72" s="6" t="s">
        <v>39</v>
      </c>
      <c r="B72" s="4">
        <f>B73+B82+B85+B96</f>
        <v>993.8000000000003</v>
      </c>
      <c r="C72" s="4">
        <f>C73+C82+C85+C96</f>
        <v>753.29999999999984</v>
      </c>
      <c r="D72" s="24">
        <f t="shared" si="0"/>
        <v>-24.200040249547229</v>
      </c>
    </row>
    <row r="73" spans="1:4" ht="12.75" customHeight="1" x14ac:dyDescent="0.2">
      <c r="A73" s="6" t="s">
        <v>40</v>
      </c>
      <c r="B73" s="10">
        <f>B74+B78</f>
        <v>1139.9000000000001</v>
      </c>
      <c r="C73" s="10">
        <f>C74+C78</f>
        <v>1217.6999999999998</v>
      </c>
      <c r="D73" s="26">
        <f t="shared" si="0"/>
        <v>6.8251601017632879</v>
      </c>
    </row>
    <row r="74" spans="1:4" ht="12.75" customHeight="1" x14ac:dyDescent="0.2">
      <c r="A74" s="6" t="s">
        <v>41</v>
      </c>
      <c r="B74" s="9">
        <f>SUM(B75:B77)</f>
        <v>-48.79999999999999</v>
      </c>
      <c r="C74" s="9">
        <f>SUM(C75:C77)</f>
        <v>-97.7</v>
      </c>
      <c r="D74" s="25">
        <f t="shared" si="0"/>
        <v>100.20491803278696</v>
      </c>
    </row>
    <row r="75" spans="1:4" ht="12.75" customHeight="1" x14ac:dyDescent="0.2">
      <c r="A75" s="6" t="s">
        <v>42</v>
      </c>
      <c r="B75" s="9">
        <v>-48.79999999999999</v>
      </c>
      <c r="C75" s="9">
        <v>-97.7</v>
      </c>
      <c r="D75" s="25">
        <f t="shared" si="0"/>
        <v>100.20491803278696</v>
      </c>
    </row>
    <row r="76" spans="1:4" ht="12.75" customHeight="1" x14ac:dyDescent="0.2">
      <c r="A76" s="6" t="s">
        <v>43</v>
      </c>
      <c r="B76" s="9" t="s">
        <v>7</v>
      </c>
      <c r="C76" s="9" t="s">
        <v>7</v>
      </c>
      <c r="D76" s="25" t="s">
        <v>7</v>
      </c>
    </row>
    <row r="77" spans="1:4" ht="12.75" customHeight="1" x14ac:dyDescent="0.2">
      <c r="A77" s="6" t="s">
        <v>44</v>
      </c>
      <c r="B77" s="9" t="s">
        <v>7</v>
      </c>
      <c r="C77" s="9" t="s">
        <v>7</v>
      </c>
      <c r="D77" s="25" t="s">
        <v>7</v>
      </c>
    </row>
    <row r="78" spans="1:4" ht="12.75" customHeight="1" x14ac:dyDescent="0.2">
      <c r="A78" s="7" t="s">
        <v>45</v>
      </c>
      <c r="B78" s="9">
        <f>SUM(B79:B81)</f>
        <v>1188.7</v>
      </c>
      <c r="C78" s="9">
        <f>SUM(C79:C81)</f>
        <v>1315.3999999999999</v>
      </c>
      <c r="D78" s="25">
        <f t="shared" ref="D78:D97" si="1">IF(B78=0,0,+C78/B78*100-100)</f>
        <v>10.658702784554535</v>
      </c>
    </row>
    <row r="79" spans="1:4" ht="12.75" customHeight="1" x14ac:dyDescent="0.2">
      <c r="A79" s="6" t="s">
        <v>46</v>
      </c>
      <c r="B79" s="9">
        <v>167.9</v>
      </c>
      <c r="C79" s="9">
        <v>100</v>
      </c>
      <c r="D79" s="25">
        <f t="shared" si="1"/>
        <v>-40.440738534842168</v>
      </c>
    </row>
    <row r="80" spans="1:4" ht="12.75" customHeight="1" x14ac:dyDescent="0.2">
      <c r="A80" s="6" t="s">
        <v>47</v>
      </c>
      <c r="B80" s="9">
        <v>770.90000000000009</v>
      </c>
      <c r="C80" s="9">
        <v>964</v>
      </c>
      <c r="D80" s="25">
        <f t="shared" si="1"/>
        <v>25.048644441561805</v>
      </c>
    </row>
    <row r="81" spans="1:4" ht="12.75" customHeight="1" x14ac:dyDescent="0.2">
      <c r="A81" s="6" t="s">
        <v>48</v>
      </c>
      <c r="B81" s="9">
        <v>249.89999999999998</v>
      </c>
      <c r="C81" s="9">
        <v>251.39999999999995</v>
      </c>
      <c r="D81" s="25">
        <f t="shared" si="1"/>
        <v>0.60024009603840511</v>
      </c>
    </row>
    <row r="82" spans="1:4" ht="12.75" customHeight="1" x14ac:dyDescent="0.2">
      <c r="A82" s="6" t="s">
        <v>49</v>
      </c>
      <c r="B82" s="10">
        <f>SUM(B83:B84)</f>
        <v>701</v>
      </c>
      <c r="C82" s="10">
        <f>SUM(C83:C84)</f>
        <v>-258.79999999999995</v>
      </c>
      <c r="D82" s="26">
        <f t="shared" si="1"/>
        <v>-136.91868758915834</v>
      </c>
    </row>
    <row r="83" spans="1:4" ht="12.75" customHeight="1" x14ac:dyDescent="0.2">
      <c r="A83" s="6" t="s">
        <v>50</v>
      </c>
      <c r="B83" s="9">
        <v>-38.500000000000007</v>
      </c>
      <c r="C83" s="9">
        <v>-396.69999999999993</v>
      </c>
      <c r="D83" s="25">
        <f t="shared" si="1"/>
        <v>930.38961038960997</v>
      </c>
    </row>
    <row r="84" spans="1:4" ht="12.75" customHeight="1" x14ac:dyDescent="0.2">
      <c r="A84" s="6" t="s">
        <v>51</v>
      </c>
      <c r="B84" s="9">
        <v>739.5</v>
      </c>
      <c r="C84" s="9">
        <v>137.9</v>
      </c>
      <c r="D84" s="25">
        <f t="shared" si="1"/>
        <v>-81.35226504394862</v>
      </c>
    </row>
    <row r="85" spans="1:4" ht="12.75" customHeight="1" x14ac:dyDescent="0.2">
      <c r="A85" s="6" t="s">
        <v>52</v>
      </c>
      <c r="B85" s="10">
        <f>B86+B91</f>
        <v>-53.399999999999864</v>
      </c>
      <c r="C85" s="10">
        <f>C86+C91</f>
        <v>-952.6</v>
      </c>
      <c r="D85" s="26">
        <f t="shared" si="1"/>
        <v>1683.8951310861469</v>
      </c>
    </row>
    <row r="86" spans="1:4" ht="12.75" customHeight="1" x14ac:dyDescent="0.2">
      <c r="A86" s="6" t="s">
        <v>53</v>
      </c>
      <c r="B86" s="9">
        <f>SUM(B87:B90)</f>
        <v>1712.4999999999998</v>
      </c>
      <c r="C86" s="9">
        <f>SUM(C87:C90)</f>
        <v>469.00000000000011</v>
      </c>
      <c r="D86" s="25">
        <f t="shared" si="1"/>
        <v>-72.613138686131379</v>
      </c>
    </row>
    <row r="87" spans="1:4" ht="12.75" customHeight="1" x14ac:dyDescent="0.2">
      <c r="A87" s="6" t="s">
        <v>54</v>
      </c>
      <c r="B87" s="9">
        <v>-275.3</v>
      </c>
      <c r="C87" s="9">
        <v>-454.20000000000005</v>
      </c>
      <c r="D87" s="25">
        <f t="shared" si="1"/>
        <v>64.983654195423185</v>
      </c>
    </row>
    <row r="88" spans="1:4" ht="12.75" customHeight="1" x14ac:dyDescent="0.2">
      <c r="A88" s="6" t="s">
        <v>55</v>
      </c>
      <c r="B88" s="9">
        <v>748.7</v>
      </c>
      <c r="C88" s="9">
        <v>1333.6000000000001</v>
      </c>
      <c r="D88" s="25">
        <f t="shared" si="1"/>
        <v>78.122078268999616</v>
      </c>
    </row>
    <row r="89" spans="1:4" ht="12.75" customHeight="1" x14ac:dyDescent="0.2">
      <c r="A89" s="6" t="s">
        <v>56</v>
      </c>
      <c r="B89" s="9">
        <v>178.69999999999993</v>
      </c>
      <c r="C89" s="9">
        <v>-243.00000000000006</v>
      </c>
      <c r="D89" s="25">
        <f t="shared" si="1"/>
        <v>-235.98209289311706</v>
      </c>
    </row>
    <row r="90" spans="1:4" ht="12.75" customHeight="1" x14ac:dyDescent="0.2">
      <c r="A90" s="6" t="s">
        <v>57</v>
      </c>
      <c r="B90" s="9">
        <v>1060.3999999999999</v>
      </c>
      <c r="C90" s="9">
        <v>-167.4</v>
      </c>
      <c r="D90" s="25">
        <f t="shared" si="1"/>
        <v>-115.78649566201433</v>
      </c>
    </row>
    <row r="91" spans="1:4" ht="12.75" customHeight="1" x14ac:dyDescent="0.2">
      <c r="A91" s="6" t="s">
        <v>58</v>
      </c>
      <c r="B91" s="9">
        <f>SUM(B92:B95)</f>
        <v>-1765.8999999999996</v>
      </c>
      <c r="C91" s="9">
        <f>SUM(C92:C95)</f>
        <v>-1421.6000000000001</v>
      </c>
      <c r="D91" s="25">
        <f t="shared" si="1"/>
        <v>-19.497140268418349</v>
      </c>
    </row>
    <row r="92" spans="1:4" ht="12.75" customHeight="1" x14ac:dyDescent="0.2">
      <c r="A92" s="6" t="s">
        <v>59</v>
      </c>
      <c r="B92" s="9">
        <v>2.6000000000000014</v>
      </c>
      <c r="C92" s="9">
        <v>1.3000000000000025</v>
      </c>
      <c r="D92" s="25">
        <f t="shared" si="1"/>
        <v>-49.999999999999936</v>
      </c>
    </row>
    <row r="93" spans="1:4" ht="13.5" customHeight="1" x14ac:dyDescent="0.2">
      <c r="A93" s="6" t="s">
        <v>60</v>
      </c>
      <c r="B93" s="9">
        <v>-348.6</v>
      </c>
      <c r="C93" s="9">
        <v>-1214.3</v>
      </c>
      <c r="D93" s="25">
        <f t="shared" si="1"/>
        <v>248.33620195065976</v>
      </c>
    </row>
    <row r="94" spans="1:4" ht="12.75" customHeight="1" x14ac:dyDescent="0.2">
      <c r="A94" s="6" t="s">
        <v>61</v>
      </c>
      <c r="B94" s="9">
        <v>-235.4</v>
      </c>
      <c r="C94" s="9">
        <v>-338.9</v>
      </c>
      <c r="D94" s="25">
        <f t="shared" si="1"/>
        <v>43.967714528462182</v>
      </c>
    </row>
    <row r="95" spans="1:4" ht="12.75" customHeight="1" x14ac:dyDescent="0.2">
      <c r="A95" s="6" t="s">
        <v>62</v>
      </c>
      <c r="B95" s="9">
        <v>-1184.4999999999998</v>
      </c>
      <c r="C95" s="9">
        <v>130.30000000000001</v>
      </c>
      <c r="D95" s="25">
        <f t="shared" si="1"/>
        <v>-111.00042211903757</v>
      </c>
    </row>
    <row r="96" spans="1:4" ht="12.75" customHeight="1" x14ac:dyDescent="0.2">
      <c r="A96" s="6" t="s">
        <v>63</v>
      </c>
      <c r="B96" s="10">
        <v>-793.69999999999993</v>
      </c>
      <c r="C96" s="10">
        <v>747</v>
      </c>
      <c r="D96" s="26">
        <f t="shared" si="1"/>
        <v>-194.11616479778255</v>
      </c>
    </row>
    <row r="97" spans="1:4" ht="14.25" customHeight="1" x14ac:dyDescent="0.25">
      <c r="A97" s="20" t="s">
        <v>67</v>
      </c>
      <c r="B97" s="21">
        <f>-B11-B70</f>
        <v>-331.7000000000005</v>
      </c>
      <c r="C97" s="21">
        <f>-C11-C70</f>
        <v>-380.20000000000022</v>
      </c>
      <c r="D97" s="27">
        <f t="shared" si="1"/>
        <v>14.621646065721933</v>
      </c>
    </row>
    <row r="98" spans="1:4" ht="12" customHeight="1" x14ac:dyDescent="0.2">
      <c r="A98" s="3"/>
    </row>
    <row r="99" spans="1:4" ht="12" customHeight="1" x14ac:dyDescent="0.2">
      <c r="A99" s="1"/>
    </row>
    <row r="100" spans="1:4" ht="12.75" customHeight="1" x14ac:dyDescent="0.2">
      <c r="A100" s="1"/>
    </row>
    <row r="101" spans="1:4" ht="12.75" customHeight="1" x14ac:dyDescent="0.2">
      <c r="A101" s="1"/>
    </row>
  </sheetData>
  <mergeCells count="6">
    <mergeCell ref="A5:A9"/>
    <mergeCell ref="D5:D6"/>
    <mergeCell ref="B5:C5"/>
    <mergeCell ref="B6:C6"/>
    <mergeCell ref="A2:D2"/>
    <mergeCell ref="A3:D3"/>
  </mergeCells>
  <phoneticPr fontId="2" type="noConversion"/>
  <printOptions horizontalCentered="1"/>
  <pageMargins left="0.74803149606299213" right="0.74803149606299213" top="0.98425196850393704" bottom="0.98425196850393704" header="0" footer="0"/>
  <pageSetup scale="70" pageOrder="overThenDown" orientation="portrait" r:id="rId1"/>
  <headerFooter alignWithMargins="0"/>
  <rowBreaks count="1" manualBreakCount="1">
    <brk id="69" max="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3 RCN</vt:lpstr>
      <vt:lpstr>'Cuadro 3 RCN'!Área_de_impresión</vt:lpstr>
      <vt:lpstr>'Cuadro 3 RCN'!Títulos_a_imprimir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EVV</dc:creator>
  <cp:lastModifiedBy>DORIS DE EDIE</cp:lastModifiedBy>
  <cp:lastPrinted>2017-06-20T21:25:07Z</cp:lastPrinted>
  <dcterms:created xsi:type="dcterms:W3CDTF">1999-03-04T17:28:54Z</dcterms:created>
  <dcterms:modified xsi:type="dcterms:W3CDTF">2017-06-20T21:25:16Z</dcterms:modified>
</cp:coreProperties>
</file>